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数据20211219\JC-5411\0 JC-5411 肝\20220121 proof\supplementary materials\Figure 2\"/>
    </mc:Choice>
  </mc:AlternateContent>
  <xr:revisionPtr revIDLastSave="0" documentId="13_ncr:1_{6CFD6949-165A-4D19-8F21-1597F776EBD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TNF-α" sheetId="1" r:id="rId1"/>
    <sheet name="IFN-γ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2" l="1"/>
  <c r="E33" i="2"/>
  <c r="D33" i="2"/>
  <c r="C33" i="2"/>
  <c r="B33" i="2"/>
  <c r="F32" i="2"/>
  <c r="E32" i="2"/>
  <c r="D32" i="2"/>
  <c r="C32" i="2"/>
  <c r="B32" i="2"/>
  <c r="F31" i="2"/>
  <c r="E31" i="2"/>
  <c r="D31" i="2"/>
  <c r="C31" i="2"/>
  <c r="B31" i="2"/>
  <c r="F30" i="2"/>
  <c r="E30" i="2"/>
  <c r="D30" i="2"/>
  <c r="C30" i="2"/>
  <c r="B30" i="2"/>
  <c r="F29" i="2"/>
  <c r="E29" i="2"/>
  <c r="D29" i="2"/>
  <c r="C29" i="2"/>
  <c r="B29" i="2"/>
  <c r="F28" i="2"/>
  <c r="E28" i="2"/>
  <c r="C28" i="2"/>
  <c r="B28" i="2"/>
  <c r="F30" i="1"/>
  <c r="E30" i="1"/>
  <c r="D30" i="1"/>
  <c r="C30" i="1"/>
  <c r="B30" i="1"/>
  <c r="F29" i="1"/>
  <c r="E29" i="1"/>
  <c r="D29" i="1"/>
  <c r="C29" i="1"/>
  <c r="B29" i="1"/>
  <c r="F28" i="1"/>
  <c r="E28" i="1"/>
  <c r="D28" i="1"/>
  <c r="C28" i="1"/>
  <c r="B28" i="1"/>
  <c r="G27" i="1"/>
  <c r="F27" i="1"/>
  <c r="E27" i="1"/>
  <c r="C27" i="1"/>
  <c r="B27" i="1"/>
  <c r="H26" i="1"/>
  <c r="G26" i="1"/>
  <c r="F26" i="1"/>
  <c r="E26" i="1"/>
  <c r="D26" i="1"/>
  <c r="C26" i="1"/>
  <c r="B26" i="1"/>
  <c r="F25" i="1"/>
  <c r="E25" i="1"/>
  <c r="C25" i="1"/>
  <c r="B25" i="1"/>
</calcChain>
</file>

<file path=xl/sharedStrings.xml><?xml version="1.0" encoding="utf-8"?>
<sst xmlns="http://schemas.openxmlformats.org/spreadsheetml/2006/main" count="48" uniqueCount="20">
  <si>
    <t>A</t>
  </si>
  <si>
    <t>B</t>
  </si>
  <si>
    <t>C</t>
  </si>
  <si>
    <t>D</t>
  </si>
  <si>
    <t>E</t>
  </si>
  <si>
    <t>F</t>
  </si>
  <si>
    <t>G</t>
  </si>
  <si>
    <t>H</t>
  </si>
  <si>
    <r>
      <t>TNF-α</t>
    </r>
    <r>
      <rPr>
        <b/>
        <sz val="10"/>
        <color indexed="63"/>
        <rFont val="宋体"/>
        <family val="3"/>
        <charset val="134"/>
      </rPr>
      <t>（</t>
    </r>
    <r>
      <rPr>
        <b/>
        <sz val="10"/>
        <color indexed="63"/>
        <rFont val="Arial"/>
        <family val="2"/>
      </rPr>
      <t>pg/mL</t>
    </r>
    <r>
      <rPr>
        <b/>
        <sz val="10"/>
        <color indexed="63"/>
        <rFont val="宋体"/>
        <family val="3"/>
        <charset val="134"/>
      </rPr>
      <t>）</t>
    </r>
    <phoneticPr fontId="7" type="noConversion"/>
  </si>
  <si>
    <t>Normal</t>
    <phoneticPr fontId="7" type="noConversion"/>
  </si>
  <si>
    <r>
      <t>TNF-</t>
    </r>
    <r>
      <rPr>
        <b/>
        <sz val="12"/>
        <color indexed="8"/>
        <rFont val="等线"/>
        <family val="3"/>
        <charset val="134"/>
      </rPr>
      <t>α</t>
    </r>
    <r>
      <rPr>
        <b/>
        <sz val="12"/>
        <color indexed="8"/>
        <rFont val="宋体"/>
        <family val="3"/>
        <charset val="134"/>
      </rPr>
      <t>(pg/mL)</t>
    </r>
    <phoneticPr fontId="7" type="noConversion"/>
  </si>
  <si>
    <t>standard curve</t>
  </si>
  <si>
    <t>OD</t>
    <phoneticPr fontId="7" type="noConversion"/>
  </si>
  <si>
    <r>
      <t>Model</t>
    </r>
    <r>
      <rPr>
        <sz val="12"/>
        <rFont val="宋体"/>
        <family val="3"/>
        <charset val="134"/>
      </rPr>
      <t>（</t>
    </r>
    <r>
      <rPr>
        <sz val="12"/>
        <rFont val="Arial"/>
        <family val="2"/>
      </rPr>
      <t>ConA 10 mg/kg</t>
    </r>
    <r>
      <rPr>
        <sz val="11"/>
        <color theme="1"/>
        <rFont val="等线"/>
        <family val="2"/>
      </rPr>
      <t>）</t>
    </r>
    <phoneticPr fontId="7" type="noConversion"/>
  </si>
  <si>
    <r>
      <t>peitc(pre)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7.5 mg/kg</t>
    </r>
    <r>
      <rPr>
        <sz val="11"/>
        <color theme="1"/>
        <rFont val="等线"/>
        <family val="2"/>
      </rPr>
      <t>）</t>
    </r>
    <phoneticPr fontId="7" type="noConversion"/>
  </si>
  <si>
    <r>
      <t>peitc(pre)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15 mg/kg</t>
    </r>
    <r>
      <rPr>
        <sz val="11"/>
        <color theme="1"/>
        <rFont val="等线"/>
        <family val="2"/>
      </rPr>
      <t>）</t>
    </r>
    <phoneticPr fontId="7" type="noConversion"/>
  </si>
  <si>
    <r>
      <t>peitc(pre)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30 mg/kg</t>
    </r>
    <r>
      <rPr>
        <sz val="11"/>
        <color theme="1"/>
        <rFont val="等线"/>
        <family val="2"/>
      </rPr>
      <t>）</t>
    </r>
    <phoneticPr fontId="7" type="noConversion"/>
  </si>
  <si>
    <r>
      <t>peitc(post)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 xml:space="preserve">30 mg/kg </t>
    </r>
    <r>
      <rPr>
        <sz val="11"/>
        <color theme="1"/>
        <rFont val="等线"/>
        <family val="2"/>
      </rPr>
      <t>）</t>
    </r>
    <phoneticPr fontId="7" type="noConversion"/>
  </si>
  <si>
    <r>
      <t>IFN-γ</t>
    </r>
    <r>
      <rPr>
        <b/>
        <sz val="10"/>
        <color indexed="63"/>
        <rFont val="宋体"/>
        <family val="3"/>
        <charset val="134"/>
      </rPr>
      <t>（</t>
    </r>
    <r>
      <rPr>
        <b/>
        <sz val="10"/>
        <color indexed="63"/>
        <rFont val="Arial"/>
        <family val="2"/>
      </rPr>
      <t>pg/mL</t>
    </r>
    <r>
      <rPr>
        <b/>
        <sz val="10"/>
        <color indexed="63"/>
        <rFont val="宋体"/>
        <family val="3"/>
        <charset val="134"/>
      </rPr>
      <t>）</t>
    </r>
    <phoneticPr fontId="7" type="noConversion"/>
  </si>
  <si>
    <r>
      <t>IFN-γ</t>
    </r>
    <r>
      <rPr>
        <b/>
        <sz val="12"/>
        <color theme="1"/>
        <rFont val="宋体"/>
        <family val="3"/>
        <charset val="134"/>
      </rPr>
      <t>（</t>
    </r>
    <r>
      <rPr>
        <b/>
        <sz val="12"/>
        <color theme="1"/>
        <rFont val="Arial"/>
        <family val="2"/>
      </rPr>
      <t>pg/mL</t>
    </r>
    <r>
      <rPr>
        <b/>
        <sz val="12"/>
        <color theme="1"/>
        <rFont val="宋体"/>
        <family val="3"/>
        <charset val="134"/>
      </rPr>
      <t>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</si>
</sst>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indexed="63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10"/>
      <color indexed="63"/>
      <name val="Arial"/>
      <family val="2"/>
    </font>
    <font>
      <b/>
      <sz val="10"/>
      <color indexed="63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indexed="8"/>
      <name val="等线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Arial"/>
      <family val="2"/>
    </font>
    <font>
      <sz val="12"/>
      <name val="Arial"/>
      <family val="2"/>
    </font>
    <font>
      <sz val="11"/>
      <color theme="1"/>
      <name val="等线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2" xfId="0" applyFont="1" applyBorder="1" applyAlignment="1">
      <alignment vertical="center"/>
    </xf>
    <xf numFmtId="0" fontId="12" fillId="0" borderId="0" xfId="0" applyFont="1" applyAlignment="1">
      <alignment horizontal="center"/>
    </xf>
    <xf numFmtId="176" fontId="8" fillId="0" borderId="0" xfId="0" applyNumberFormat="1" applyFont="1"/>
    <xf numFmtId="176" fontId="0" fillId="0" borderId="0" xfId="0" applyNumberForma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vertical="center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2" fillId="0" borderId="0" xfId="0" applyFont="1" applyFill="1"/>
    <xf numFmtId="176" fontId="0" fillId="0" borderId="0" xfId="0" applyNumberFormat="1" applyFill="1"/>
    <xf numFmtId="0" fontId="4" fillId="0" borderId="0" xfId="0" applyFont="1" applyFill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[1]Sheet1!$B$13:$I$13</c:f>
              <c:numCache>
                <c:formatCode>General</c:formatCode>
                <c:ptCount val="8"/>
                <c:pt idx="0">
                  <c:v>0.151</c:v>
                </c:pt>
                <c:pt idx="1">
                  <c:v>0.20200000000000001</c:v>
                </c:pt>
                <c:pt idx="2">
                  <c:v>0.32800000000000001</c:v>
                </c:pt>
                <c:pt idx="3">
                  <c:v>0.53800000000000003</c:v>
                </c:pt>
                <c:pt idx="4">
                  <c:v>1.0009999999999999</c:v>
                </c:pt>
                <c:pt idx="5">
                  <c:v>1.7050000000000001</c:v>
                </c:pt>
                <c:pt idx="6">
                  <c:v>2.6859999999999999</c:v>
                </c:pt>
                <c:pt idx="7">
                  <c:v>3.605</c:v>
                </c:pt>
              </c:numCache>
            </c:numRef>
          </c:xVal>
          <c:yVal>
            <c:numRef>
              <c:f>[1]Sheet1!$B$14:$I$14</c:f>
              <c:numCache>
                <c:formatCode>General</c:formatCode>
                <c:ptCount val="8"/>
                <c:pt idx="0">
                  <c:v>0</c:v>
                </c:pt>
                <c:pt idx="1">
                  <c:v>15.6</c:v>
                </c:pt>
                <c:pt idx="2">
                  <c:v>31.3</c:v>
                </c:pt>
                <c:pt idx="3">
                  <c:v>62.5</c:v>
                </c:pt>
                <c:pt idx="4">
                  <c:v>125</c:v>
                </c:pt>
                <c:pt idx="5">
                  <c:v>250</c:v>
                </c:pt>
                <c:pt idx="6">
                  <c:v>500</c:v>
                </c:pt>
                <c:pt idx="7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A0-459B-8813-B3134DC0A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547000"/>
        <c:axId val="1"/>
      </c:scatterChart>
      <c:valAx>
        <c:axId val="639547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等线"/>
                <a:ea typeface="等线"/>
                <a:cs typeface="等线"/>
              </a:defRPr>
            </a:pPr>
            <a:endParaRPr lang="zh-CN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395470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[2]Sheet1!$B$13:$H$13</c:f>
              <c:numCache>
                <c:formatCode>General</c:formatCode>
                <c:ptCount val="7"/>
                <c:pt idx="0">
                  <c:v>0.107</c:v>
                </c:pt>
                <c:pt idx="1">
                  <c:v>0.36299999999999999</c:v>
                </c:pt>
                <c:pt idx="2">
                  <c:v>0.46400000000000002</c:v>
                </c:pt>
                <c:pt idx="3">
                  <c:v>1.0920000000000001</c:v>
                </c:pt>
                <c:pt idx="4">
                  <c:v>1.748</c:v>
                </c:pt>
                <c:pt idx="5">
                  <c:v>3.024</c:v>
                </c:pt>
                <c:pt idx="6">
                  <c:v>3.5230000000000001</c:v>
                </c:pt>
              </c:numCache>
            </c:numRef>
          </c:xVal>
          <c:yVal>
            <c:numRef>
              <c:f>[2]Sheet1!$B$14:$H$14</c:f>
              <c:numCache>
                <c:formatCode>General</c:formatCode>
                <c:ptCount val="7"/>
                <c:pt idx="0">
                  <c:v>0</c:v>
                </c:pt>
                <c:pt idx="1">
                  <c:v>15.6</c:v>
                </c:pt>
                <c:pt idx="2">
                  <c:v>31.3</c:v>
                </c:pt>
                <c:pt idx="3">
                  <c:v>62.5</c:v>
                </c:pt>
                <c:pt idx="4">
                  <c:v>125</c:v>
                </c:pt>
                <c:pt idx="5">
                  <c:v>250</c:v>
                </c:pt>
                <c:pt idx="6">
                  <c:v>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36-429E-BC16-F5794D52F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739960"/>
        <c:axId val="1"/>
      </c:scatterChart>
      <c:valAx>
        <c:axId val="612739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等线"/>
                <a:ea typeface="等线"/>
                <a:cs typeface="等线"/>
              </a:defRPr>
            </a:pPr>
            <a:endParaRPr lang="zh-CN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27399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0</xdr:row>
      <xdr:rowOff>158750</xdr:rowOff>
    </xdr:from>
    <xdr:to>
      <xdr:col>16</xdr:col>
      <xdr:colOff>635000</xdr:colOff>
      <xdr:row>14</xdr:row>
      <xdr:rowOff>88900</xdr:rowOff>
    </xdr:to>
    <xdr:graphicFrame macro="">
      <xdr:nvGraphicFramePr>
        <xdr:cNvPr id="2" name="图表 7">
          <a:extLst>
            <a:ext uri="{FF2B5EF4-FFF2-40B4-BE49-F238E27FC236}">
              <a16:creationId xmlns:a16="http://schemas.microsoft.com/office/drawing/2014/main" id="{B987B175-85B9-40B4-8489-51ADD5BF8D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2</xdr:row>
      <xdr:rowOff>190500</xdr:rowOff>
    </xdr:from>
    <xdr:to>
      <xdr:col>15</xdr:col>
      <xdr:colOff>311150</xdr:colOff>
      <xdr:row>17</xdr:row>
      <xdr:rowOff>76200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2B8A8AF-7F3D-4F6D-9134-7BB89FBEB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968;&#25454;20211114/JC-5411/&#32925;&#25439;&#20260;/ConA&#33268;&#32925;&#25439;&#20260;%2020190912/&#21160;&#29289;/TNF-a%2020191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968;&#25454;20211114/JC-5411/&#32925;&#25439;&#20260;/ConA&#33268;&#32925;&#25439;&#20260;%2020190912/&#21160;&#29289;/IFN-r%2020191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3">
          <cell r="B13">
            <v>0.151</v>
          </cell>
          <cell r="C13">
            <v>0.20200000000000001</v>
          </cell>
          <cell r="D13">
            <v>0.32800000000000001</v>
          </cell>
          <cell r="E13">
            <v>0.53800000000000003</v>
          </cell>
          <cell r="F13">
            <v>1.0009999999999999</v>
          </cell>
          <cell r="G13">
            <v>1.7050000000000001</v>
          </cell>
          <cell r="H13">
            <v>2.6859999999999999</v>
          </cell>
          <cell r="I13">
            <v>3.605</v>
          </cell>
        </row>
        <row r="14">
          <cell r="B14">
            <v>0</v>
          </cell>
          <cell r="C14">
            <v>15.6</v>
          </cell>
          <cell r="D14">
            <v>31.3</v>
          </cell>
          <cell r="E14">
            <v>62.5</v>
          </cell>
          <cell r="F14">
            <v>125</v>
          </cell>
          <cell r="G14">
            <v>250</v>
          </cell>
          <cell r="H14">
            <v>500</v>
          </cell>
          <cell r="I14">
            <v>1000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3">
          <cell r="B13">
            <v>0.107</v>
          </cell>
          <cell r="C13">
            <v>0.36299999999999999</v>
          </cell>
          <cell r="D13">
            <v>0.46400000000000002</v>
          </cell>
          <cell r="E13">
            <v>1.0920000000000001</v>
          </cell>
          <cell r="F13">
            <v>1.748</v>
          </cell>
          <cell r="G13">
            <v>3.024</v>
          </cell>
          <cell r="H13">
            <v>3.5230000000000001</v>
          </cell>
        </row>
        <row r="14">
          <cell r="B14">
            <v>0</v>
          </cell>
          <cell r="C14">
            <v>15.6</v>
          </cell>
          <cell r="D14">
            <v>31.3</v>
          </cell>
          <cell r="E14">
            <v>62.5</v>
          </cell>
          <cell r="F14">
            <v>125</v>
          </cell>
          <cell r="G14">
            <v>250</v>
          </cell>
          <cell r="H14">
            <v>500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opLeftCell="A28" workbookViewId="0">
      <selection activeCell="H24" sqref="H24"/>
    </sheetView>
  </sheetViews>
  <sheetFormatPr defaultRowHeight="14" x14ac:dyDescent="0.3"/>
  <cols>
    <col min="1" max="1" width="20.4140625" customWidth="1"/>
  </cols>
  <sheetData>
    <row r="1" spans="1:13" x14ac:dyDescent="0.3">
      <c r="A1" s="12"/>
      <c r="B1" s="13">
        <v>1</v>
      </c>
      <c r="C1" s="13">
        <v>2</v>
      </c>
      <c r="D1" s="13">
        <v>3</v>
      </c>
      <c r="E1" s="13">
        <v>4</v>
      </c>
      <c r="F1" s="13">
        <v>5</v>
      </c>
    </row>
    <row r="2" spans="1:13" x14ac:dyDescent="0.3">
      <c r="A2" s="13" t="s">
        <v>0</v>
      </c>
      <c r="B2" s="14">
        <v>0.20799999999999999</v>
      </c>
      <c r="C2" s="14">
        <v>1.4359999999999999</v>
      </c>
      <c r="D2" s="14">
        <v>0.98799999999999999</v>
      </c>
      <c r="E2" s="14">
        <v>0.88500000000000001</v>
      </c>
      <c r="F2" s="14">
        <v>0.76200000000000001</v>
      </c>
      <c r="G2" s="1">
        <v>450</v>
      </c>
    </row>
    <row r="3" spans="1:13" x14ac:dyDescent="0.3">
      <c r="A3" s="13" t="s">
        <v>1</v>
      </c>
      <c r="B3" s="14">
        <v>0.502</v>
      </c>
      <c r="C3" s="14">
        <v>1.647</v>
      </c>
      <c r="D3" s="14">
        <v>0.92300000000000004</v>
      </c>
      <c r="E3" s="14">
        <v>0.82199999999999995</v>
      </c>
      <c r="F3" s="14">
        <v>0.34599999999999997</v>
      </c>
      <c r="G3" s="1">
        <v>450</v>
      </c>
    </row>
    <row r="4" spans="1:13" x14ac:dyDescent="0.3">
      <c r="A4" s="13" t="s">
        <v>2</v>
      </c>
      <c r="B4" s="14">
        <v>0.76800000000000002</v>
      </c>
      <c r="C4" s="14">
        <v>2.036</v>
      </c>
      <c r="D4" s="14">
        <v>1.052</v>
      </c>
      <c r="E4" s="14">
        <v>0.498</v>
      </c>
      <c r="F4" s="14">
        <v>1.004</v>
      </c>
      <c r="G4" s="1">
        <v>450</v>
      </c>
    </row>
    <row r="5" spans="1:13" x14ac:dyDescent="0.3">
      <c r="A5" s="13" t="s">
        <v>3</v>
      </c>
      <c r="B5" s="14">
        <v>1.427</v>
      </c>
      <c r="C5" s="14">
        <v>0.89100000000000001</v>
      </c>
      <c r="D5" s="14">
        <v>0.872</v>
      </c>
      <c r="E5" s="14">
        <v>1.2669999999999999</v>
      </c>
      <c r="F5" s="14">
        <v>0.439</v>
      </c>
      <c r="G5" s="1">
        <v>450</v>
      </c>
    </row>
    <row r="6" spans="1:13" x14ac:dyDescent="0.3">
      <c r="A6" s="13" t="s">
        <v>4</v>
      </c>
      <c r="B6" s="14">
        <v>2.4239999999999999</v>
      </c>
      <c r="C6" s="14">
        <v>0.255</v>
      </c>
      <c r="D6" s="14">
        <v>1.407</v>
      </c>
      <c r="E6" s="14">
        <v>0.78300000000000003</v>
      </c>
      <c r="F6" s="14">
        <v>0.877</v>
      </c>
      <c r="G6" s="1">
        <v>450</v>
      </c>
    </row>
    <row r="7" spans="1:13" x14ac:dyDescent="0.3">
      <c r="A7" s="13" t="s">
        <v>5</v>
      </c>
      <c r="B7" s="14">
        <v>3.161</v>
      </c>
      <c r="C7" s="14">
        <v>0.23499999999999999</v>
      </c>
      <c r="D7" s="14">
        <v>0.58599999999999997</v>
      </c>
      <c r="E7" s="14">
        <v>0.91600000000000004</v>
      </c>
      <c r="F7" s="14">
        <v>0.39</v>
      </c>
      <c r="G7" s="1">
        <v>450</v>
      </c>
    </row>
    <row r="8" spans="1:13" x14ac:dyDescent="0.3">
      <c r="A8" s="13" t="s">
        <v>6</v>
      </c>
      <c r="B8" s="14">
        <v>3.1880000000000002</v>
      </c>
      <c r="C8" s="14">
        <v>0.216</v>
      </c>
      <c r="D8" s="14">
        <v>1.0309999999999999</v>
      </c>
      <c r="E8" s="14">
        <v>1.073</v>
      </c>
      <c r="F8" s="14">
        <v>0.80800000000000005</v>
      </c>
      <c r="G8" s="1">
        <v>450</v>
      </c>
    </row>
    <row r="9" spans="1:13" x14ac:dyDescent="0.3">
      <c r="A9" s="13" t="s">
        <v>7</v>
      </c>
      <c r="B9" s="14">
        <v>3.105</v>
      </c>
      <c r="C9" s="14">
        <v>0.221</v>
      </c>
      <c r="D9" s="14">
        <v>1.1479999999999999</v>
      </c>
      <c r="E9" s="14">
        <v>0.438</v>
      </c>
      <c r="F9" s="14">
        <v>0.90400000000000003</v>
      </c>
      <c r="G9" s="1">
        <v>450</v>
      </c>
    </row>
    <row r="12" spans="1:13" x14ac:dyDescent="0.3">
      <c r="A12" s="2" t="s">
        <v>11</v>
      </c>
    </row>
    <row r="13" spans="1:13" x14ac:dyDescent="0.3">
      <c r="A13" s="2" t="s">
        <v>12</v>
      </c>
      <c r="B13">
        <v>0.151</v>
      </c>
      <c r="C13">
        <v>0.20200000000000001</v>
      </c>
      <c r="D13">
        <v>0.32800000000000001</v>
      </c>
      <c r="E13">
        <v>0.53800000000000003</v>
      </c>
      <c r="F13">
        <v>1.0009999999999999</v>
      </c>
      <c r="G13">
        <v>1.7050000000000001</v>
      </c>
      <c r="H13">
        <v>2.6859999999999999</v>
      </c>
      <c r="I13">
        <v>3.605</v>
      </c>
    </row>
    <row r="14" spans="1:13" ht="15.5" x14ac:dyDescent="0.3">
      <c r="A14" s="2" t="s">
        <v>8</v>
      </c>
      <c r="B14">
        <v>0</v>
      </c>
      <c r="C14">
        <v>15.6</v>
      </c>
      <c r="D14">
        <v>31.3</v>
      </c>
      <c r="E14">
        <v>62.5</v>
      </c>
      <c r="F14">
        <v>125</v>
      </c>
      <c r="G14">
        <v>250</v>
      </c>
      <c r="H14" s="3">
        <v>500</v>
      </c>
      <c r="I14" s="3">
        <v>1000</v>
      </c>
    </row>
    <row r="16" spans="1:13" x14ac:dyDescent="0.3"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x14ac:dyDescent="0.3">
      <c r="A17" s="9" t="s">
        <v>9</v>
      </c>
      <c r="B17">
        <v>0.221</v>
      </c>
      <c r="C17" s="15">
        <v>0.216</v>
      </c>
      <c r="D17" s="15">
        <v>0.23499999999999999</v>
      </c>
      <c r="E17" s="15">
        <v>0.255</v>
      </c>
      <c r="F17" s="15"/>
      <c r="G17" s="15"/>
      <c r="H17" s="15"/>
      <c r="I17" s="15"/>
      <c r="J17" s="15"/>
      <c r="K17" s="15"/>
      <c r="L17" s="15"/>
      <c r="M17" s="15"/>
    </row>
    <row r="18" spans="1:13" ht="16" x14ac:dyDescent="0.35">
      <c r="A18" s="10" t="s">
        <v>13</v>
      </c>
      <c r="B18">
        <v>0.89100000000000001</v>
      </c>
      <c r="C18" s="15">
        <v>2.036</v>
      </c>
      <c r="D18" s="15">
        <v>1.647</v>
      </c>
      <c r="E18" s="15">
        <v>1.4359999999999999</v>
      </c>
      <c r="F18" s="15">
        <v>1.1479999999999999</v>
      </c>
      <c r="G18" s="15">
        <v>1.0309999999999999</v>
      </c>
      <c r="H18" s="15">
        <v>0.58599999999999997</v>
      </c>
      <c r="I18" s="15"/>
      <c r="J18" s="15"/>
      <c r="K18" s="15"/>
      <c r="L18" s="15"/>
      <c r="M18" s="15"/>
    </row>
    <row r="19" spans="1:13" ht="15.5" x14ac:dyDescent="0.3">
      <c r="A19" s="9" t="s">
        <v>14</v>
      </c>
      <c r="B19">
        <v>1.407</v>
      </c>
      <c r="C19" s="15">
        <v>0.872</v>
      </c>
      <c r="D19" s="15">
        <v>1.052</v>
      </c>
      <c r="E19" s="15">
        <v>0.92300000000000004</v>
      </c>
      <c r="F19" s="15">
        <v>0.98799999999999999</v>
      </c>
      <c r="G19" s="15">
        <v>0.438</v>
      </c>
      <c r="H19" s="15"/>
      <c r="I19" s="15"/>
      <c r="J19" s="16"/>
      <c r="K19" s="16"/>
      <c r="L19" s="16"/>
      <c r="M19" s="16"/>
    </row>
    <row r="20" spans="1:13" ht="15.5" x14ac:dyDescent="0.3">
      <c r="A20" s="9" t="s">
        <v>15</v>
      </c>
      <c r="B20">
        <v>1.073</v>
      </c>
      <c r="C20" s="15">
        <v>0.91600000000000004</v>
      </c>
      <c r="D20" s="15">
        <v>0.78300000000000003</v>
      </c>
      <c r="E20" s="15">
        <v>1.2669999999999999</v>
      </c>
      <c r="F20" s="15">
        <v>0.498</v>
      </c>
      <c r="G20" s="15"/>
      <c r="H20" s="15"/>
      <c r="I20" s="15"/>
      <c r="J20" s="15"/>
      <c r="K20" s="16"/>
      <c r="L20" s="16"/>
      <c r="M20" s="15"/>
    </row>
    <row r="21" spans="1:13" x14ac:dyDescent="0.3">
      <c r="A21" s="9" t="s">
        <v>16</v>
      </c>
      <c r="B21">
        <v>0.82199999999999995</v>
      </c>
      <c r="C21" s="15">
        <v>0.88500000000000001</v>
      </c>
      <c r="D21" s="15">
        <v>0.90400000000000003</v>
      </c>
      <c r="E21" s="15">
        <v>0.80800000000000005</v>
      </c>
      <c r="F21" s="15">
        <v>0.39</v>
      </c>
      <c r="G21" s="15"/>
      <c r="H21" s="15"/>
      <c r="I21" s="15"/>
      <c r="J21" s="15"/>
      <c r="K21" s="15"/>
      <c r="L21" s="15"/>
      <c r="M21" s="15"/>
    </row>
    <row r="22" spans="1:13" x14ac:dyDescent="0.3">
      <c r="A22" s="9" t="s">
        <v>17</v>
      </c>
      <c r="B22">
        <v>0.877</v>
      </c>
      <c r="C22" s="15">
        <v>0.439</v>
      </c>
      <c r="D22" s="15">
        <v>1.004</v>
      </c>
      <c r="E22" s="15">
        <v>0.34599999999999997</v>
      </c>
      <c r="F22" s="15">
        <v>0.76200000000000001</v>
      </c>
      <c r="G22" s="15"/>
      <c r="H22" s="15"/>
      <c r="I22" s="15"/>
      <c r="J22" s="15"/>
      <c r="K22" s="15"/>
      <c r="L22" s="15"/>
      <c r="M22" s="15"/>
    </row>
    <row r="23" spans="1:13" ht="14.5" thickBot="1" x14ac:dyDescent="0.35"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6" thickBot="1" x14ac:dyDescent="0.35">
      <c r="A24" s="4" t="s">
        <v>10</v>
      </c>
      <c r="I24" s="5"/>
      <c r="J24" s="5"/>
      <c r="K24" s="5"/>
    </row>
    <row r="25" spans="1:13" ht="15.5" x14ac:dyDescent="0.3">
      <c r="A25" s="9" t="s">
        <v>9</v>
      </c>
      <c r="B25" s="6">
        <f>72.881*B17^2+2.087*B17+21.457</f>
        <v>25.477807921</v>
      </c>
      <c r="C25" s="6">
        <f>72.881*C17^2+2.087*C17+21.457</f>
        <v>25.308127936000002</v>
      </c>
      <c r="D25" s="7"/>
      <c r="E25" s="6">
        <f>72.881*D17^2+2.087*D17+21.457</f>
        <v>25.972298224999999</v>
      </c>
      <c r="F25" s="6">
        <f>72.881*E17^2+2.087*E17+21.457</f>
        <v>26.728272025000003</v>
      </c>
      <c r="G25" s="7"/>
      <c r="H25" s="7"/>
      <c r="I25" s="7"/>
      <c r="J25" s="7"/>
      <c r="K25" s="7"/>
    </row>
    <row r="26" spans="1:13" ht="16" x14ac:dyDescent="0.35">
      <c r="A26" s="10" t="s">
        <v>13</v>
      </c>
      <c r="B26" s="6">
        <f t="shared" ref="B26:G30" si="0">72.881*B18^2+2.087*B18+21.457</f>
        <v>81.175358161000005</v>
      </c>
      <c r="C26" s="6">
        <f>72.881*C18^2+2.087*C18+21.457</f>
        <v>327.819449776</v>
      </c>
      <c r="D26" s="6">
        <f>(72.881*D18^2+2.087*D18+21.457)*2</f>
        <v>445.18389105799997</v>
      </c>
      <c r="E26" s="6">
        <f>72.881*D18^2+2.087*D18+21.457</f>
        <v>222.59194552899999</v>
      </c>
      <c r="F26" s="6">
        <f>(72.881*F18^2+2.087*F18+21.457)*2</f>
        <v>239.80607484799998</v>
      </c>
      <c r="G26" s="6">
        <f>72.881*G18^2+2.087*G18+21.457</f>
        <v>101.078357641</v>
      </c>
      <c r="H26" s="6">
        <f>72.881*H18^2+2.087*H18+21.457</f>
        <v>47.707025875999996</v>
      </c>
      <c r="I26" s="7"/>
      <c r="J26" s="7"/>
      <c r="K26" s="7"/>
    </row>
    <row r="27" spans="1:13" ht="15.5" x14ac:dyDescent="0.3">
      <c r="A27" s="9" t="s">
        <v>14</v>
      </c>
      <c r="B27" s="6">
        <f t="shared" si="0"/>
        <v>168.67220776899998</v>
      </c>
      <c r="C27" s="6">
        <f t="shared" si="0"/>
        <v>78.694410304000002</v>
      </c>
      <c r="D27" s="6"/>
      <c r="E27" s="6">
        <f>(72.881*E19^2+2.087*E19+21.457)*2</f>
        <v>170.94547689799998</v>
      </c>
      <c r="F27" s="6">
        <f t="shared" si="0"/>
        <v>94.661306864000011</v>
      </c>
      <c r="G27" s="6">
        <f t="shared" si="0"/>
        <v>36.352888563999997</v>
      </c>
      <c r="H27" s="7"/>
      <c r="I27" s="7"/>
      <c r="J27" s="7"/>
      <c r="K27" s="7"/>
    </row>
    <row r="28" spans="1:13" ht="15.5" x14ac:dyDescent="0.3">
      <c r="A28" s="9" t="s">
        <v>15</v>
      </c>
      <c r="B28" s="6">
        <f t="shared" si="0"/>
        <v>107.606359849</v>
      </c>
      <c r="C28" s="6">
        <f t="shared" si="0"/>
        <v>84.519932336000011</v>
      </c>
      <c r="D28" s="6">
        <f t="shared" si="0"/>
        <v>67.773660409000001</v>
      </c>
      <c r="E28" s="6">
        <f t="shared" si="0"/>
        <v>141.09629660899998</v>
      </c>
      <c r="F28" s="6">
        <f t="shared" si="0"/>
        <v>40.571105524000004</v>
      </c>
      <c r="G28" s="7"/>
      <c r="H28" s="7"/>
      <c r="I28" s="7"/>
      <c r="J28" s="7"/>
      <c r="K28" s="7"/>
    </row>
    <row r="29" spans="1:13" ht="15.5" x14ac:dyDescent="0.3">
      <c r="A29" s="9" t="s">
        <v>16</v>
      </c>
      <c r="B29" s="6">
        <f t="shared" si="0"/>
        <v>72.417039603999996</v>
      </c>
      <c r="C29" s="6">
        <f t="shared" si="0"/>
        <v>80.386216224999998</v>
      </c>
      <c r="D29" s="6">
        <f t="shared" si="0"/>
        <v>82.903167296000007</v>
      </c>
      <c r="E29" s="6">
        <f t="shared" si="0"/>
        <v>70.724677184000001</v>
      </c>
      <c r="F29" s="6">
        <f t="shared" si="0"/>
        <v>33.356130100000001</v>
      </c>
      <c r="G29" s="7"/>
      <c r="H29" s="7"/>
      <c r="I29" s="7"/>
      <c r="J29" s="7"/>
      <c r="K29" s="7"/>
    </row>
    <row r="30" spans="1:13" ht="15.5" x14ac:dyDescent="0.3">
      <c r="A30" s="9" t="s">
        <v>17</v>
      </c>
      <c r="B30" s="6">
        <f t="shared" si="0"/>
        <v>79.342189649000005</v>
      </c>
      <c r="C30" s="6">
        <f t="shared" si="0"/>
        <v>36.418892200999998</v>
      </c>
      <c r="D30" s="6">
        <f t="shared" si="0"/>
        <v>97.017562096000006</v>
      </c>
      <c r="E30" s="6">
        <f t="shared" si="0"/>
        <v>30.904123796</v>
      </c>
      <c r="F30" s="6">
        <f t="shared" si="0"/>
        <v>65.365209364000009</v>
      </c>
      <c r="G30" s="7"/>
      <c r="H30" s="7"/>
      <c r="I30" s="7"/>
      <c r="J30" s="7"/>
      <c r="K30" s="7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3EE4A-C3CD-4467-ADA4-1CF5866DB50F}">
  <dimension ref="A1:K33"/>
  <sheetViews>
    <sheetView tabSelected="1" workbookViewId="0">
      <selection activeCell="H4" sqref="H4"/>
    </sheetView>
  </sheetViews>
  <sheetFormatPr defaultRowHeight="14" x14ac:dyDescent="0.3"/>
  <cols>
    <col min="1" max="1" width="24.25" customWidth="1"/>
  </cols>
  <sheetData>
    <row r="1" spans="1:8" x14ac:dyDescent="0.3">
      <c r="A1" s="12"/>
      <c r="B1" s="13">
        <v>1</v>
      </c>
      <c r="C1" s="13">
        <v>2</v>
      </c>
      <c r="D1" s="13">
        <v>3</v>
      </c>
      <c r="E1" s="13">
        <v>4</v>
      </c>
      <c r="F1" s="13">
        <v>5</v>
      </c>
      <c r="G1" s="15"/>
    </row>
    <row r="2" spans="1:8" x14ac:dyDescent="0.3">
      <c r="A2" s="13" t="s">
        <v>0</v>
      </c>
      <c r="B2" s="14">
        <v>3.1459999999999999</v>
      </c>
      <c r="C2" s="14">
        <v>0.10199999999999999</v>
      </c>
      <c r="D2" s="14">
        <v>1.2589999999999999</v>
      </c>
      <c r="E2" s="14">
        <v>0.72299999999999998</v>
      </c>
      <c r="F2" s="14">
        <v>0</v>
      </c>
      <c r="G2" s="21">
        <v>450</v>
      </c>
    </row>
    <row r="3" spans="1:8" x14ac:dyDescent="0.3">
      <c r="A3" s="13" t="s">
        <v>1</v>
      </c>
      <c r="B3" s="14">
        <v>3.145</v>
      </c>
      <c r="C3" s="14">
        <v>0.104</v>
      </c>
      <c r="D3" s="14">
        <v>3.153</v>
      </c>
      <c r="E3" s="14">
        <v>2.8849999999999998</v>
      </c>
      <c r="F3" s="14">
        <v>0</v>
      </c>
      <c r="G3" s="21">
        <v>450</v>
      </c>
    </row>
    <row r="4" spans="1:8" x14ac:dyDescent="0.3">
      <c r="A4" s="13" t="s">
        <v>2</v>
      </c>
      <c r="B4" s="14">
        <v>2.9620000000000002</v>
      </c>
      <c r="C4" s="14">
        <v>9.1999999999999998E-2</v>
      </c>
      <c r="D4" s="14">
        <v>2.69</v>
      </c>
      <c r="E4" s="14">
        <v>0.93700000000000006</v>
      </c>
      <c r="F4" s="14">
        <v>0</v>
      </c>
      <c r="G4" s="21">
        <v>450</v>
      </c>
    </row>
    <row r="5" spans="1:8" x14ac:dyDescent="0.3">
      <c r="A5" s="13" t="s">
        <v>3</v>
      </c>
      <c r="B5" s="14">
        <v>2.23</v>
      </c>
      <c r="C5" s="14">
        <v>8.5000000000000006E-2</v>
      </c>
      <c r="D5" s="14">
        <v>1.86</v>
      </c>
      <c r="E5" s="14">
        <v>2.726</v>
      </c>
      <c r="F5" s="14">
        <v>0</v>
      </c>
      <c r="G5" s="21">
        <v>450</v>
      </c>
    </row>
    <row r="6" spans="1:8" x14ac:dyDescent="0.3">
      <c r="A6" s="13" t="s">
        <v>4</v>
      </c>
      <c r="B6" s="14">
        <v>1.34</v>
      </c>
      <c r="C6" s="14">
        <v>2.589</v>
      </c>
      <c r="D6" s="14">
        <v>2.7</v>
      </c>
      <c r="E6" s="14">
        <v>2.7349999999999999</v>
      </c>
      <c r="F6" s="14">
        <v>0</v>
      </c>
      <c r="G6" s="21">
        <v>450</v>
      </c>
    </row>
    <row r="7" spans="1:8" x14ac:dyDescent="0.3">
      <c r="A7" s="13" t="s">
        <v>5</v>
      </c>
      <c r="B7" s="14">
        <v>0.76500000000000001</v>
      </c>
      <c r="C7" s="14">
        <v>3.0489999999999999</v>
      </c>
      <c r="D7" s="14">
        <v>2.21</v>
      </c>
      <c r="E7" s="14">
        <v>2.8039999999999998</v>
      </c>
      <c r="F7" s="14">
        <v>2.379</v>
      </c>
      <c r="G7" s="21">
        <v>450</v>
      </c>
    </row>
    <row r="8" spans="1:8" x14ac:dyDescent="0.3">
      <c r="A8" s="13" t="s">
        <v>6</v>
      </c>
      <c r="B8" s="14">
        <v>0.39100000000000001</v>
      </c>
      <c r="C8" s="14">
        <v>2.883</v>
      </c>
      <c r="D8" s="14">
        <v>2.8010000000000002</v>
      </c>
      <c r="E8" s="14">
        <v>2.7490000000000001</v>
      </c>
      <c r="F8" s="14">
        <v>0.71499999999999997</v>
      </c>
      <c r="G8" s="21">
        <v>450</v>
      </c>
    </row>
    <row r="9" spans="1:8" x14ac:dyDescent="0.3">
      <c r="A9" s="13" t="s">
        <v>7</v>
      </c>
      <c r="B9" s="14">
        <v>0.11</v>
      </c>
      <c r="C9" s="14">
        <v>3.0830000000000002</v>
      </c>
      <c r="D9" s="14">
        <v>3.0550000000000002</v>
      </c>
      <c r="E9" s="14">
        <v>0.88400000000000001</v>
      </c>
      <c r="F9" s="14">
        <v>2.8220000000000001</v>
      </c>
      <c r="G9" s="21">
        <v>450</v>
      </c>
    </row>
    <row r="10" spans="1:8" x14ac:dyDescent="0.3">
      <c r="A10" s="15"/>
      <c r="B10" s="15"/>
      <c r="C10" s="15"/>
      <c r="D10" s="15"/>
      <c r="E10" s="15"/>
      <c r="F10" s="15"/>
      <c r="G10" s="15"/>
    </row>
    <row r="12" spans="1:8" x14ac:dyDescent="0.3">
      <c r="A12" s="2" t="s">
        <v>11</v>
      </c>
    </row>
    <row r="13" spans="1:8" x14ac:dyDescent="0.3">
      <c r="A13" s="2" t="s">
        <v>12</v>
      </c>
      <c r="B13">
        <v>0.107</v>
      </c>
      <c r="C13">
        <v>0.36299999999999999</v>
      </c>
      <c r="D13">
        <v>0.46400000000000002</v>
      </c>
      <c r="E13">
        <v>1.0920000000000001</v>
      </c>
      <c r="F13">
        <v>1.748</v>
      </c>
      <c r="G13">
        <v>3.024</v>
      </c>
      <c r="H13">
        <v>3.5230000000000001</v>
      </c>
    </row>
    <row r="14" spans="1:8" x14ac:dyDescent="0.3">
      <c r="A14" s="2" t="s">
        <v>18</v>
      </c>
      <c r="B14">
        <v>0</v>
      </c>
      <c r="C14">
        <v>15.6</v>
      </c>
      <c r="D14">
        <v>31.3</v>
      </c>
      <c r="E14">
        <v>62.5</v>
      </c>
      <c r="F14">
        <v>125</v>
      </c>
      <c r="G14">
        <v>250</v>
      </c>
      <c r="H14">
        <v>500</v>
      </c>
    </row>
    <row r="19" spans="1:11" ht="15.5" x14ac:dyDescent="0.3">
      <c r="A19" s="8"/>
      <c r="B19">
        <v>1</v>
      </c>
      <c r="C19">
        <v>2</v>
      </c>
      <c r="D19">
        <v>3</v>
      </c>
      <c r="E19">
        <v>4</v>
      </c>
      <c r="F19">
        <v>5</v>
      </c>
    </row>
    <row r="20" spans="1:11" x14ac:dyDescent="0.3">
      <c r="A20" s="9" t="s">
        <v>9</v>
      </c>
      <c r="B20">
        <v>0.10199999999999999</v>
      </c>
      <c r="C20">
        <v>0.104</v>
      </c>
      <c r="E20">
        <v>9.1999999999999998E-2</v>
      </c>
      <c r="F20">
        <v>8.5000000000000006E-2</v>
      </c>
    </row>
    <row r="21" spans="1:11" ht="16" x14ac:dyDescent="0.35">
      <c r="A21" s="10" t="s">
        <v>13</v>
      </c>
      <c r="B21">
        <v>2.589</v>
      </c>
      <c r="C21">
        <v>3.0489999999999999</v>
      </c>
      <c r="D21" s="15">
        <v>2.883</v>
      </c>
      <c r="E21" s="15">
        <v>3.0830000000000002</v>
      </c>
      <c r="F21" s="15">
        <v>1.2589999999999999</v>
      </c>
      <c r="G21" s="15"/>
      <c r="H21" s="17"/>
      <c r="I21" s="18"/>
      <c r="J21" s="18"/>
      <c r="K21" s="18"/>
    </row>
    <row r="22" spans="1:11" x14ac:dyDescent="0.3">
      <c r="A22" s="9" t="s">
        <v>14</v>
      </c>
      <c r="B22">
        <v>3.153</v>
      </c>
      <c r="C22">
        <v>2.69</v>
      </c>
      <c r="D22" s="15">
        <v>1.86</v>
      </c>
      <c r="E22" s="15">
        <v>2.7</v>
      </c>
      <c r="F22" s="15">
        <v>2.21</v>
      </c>
      <c r="G22" s="15"/>
      <c r="H22" s="18"/>
      <c r="I22" s="18"/>
      <c r="J22" s="18"/>
      <c r="K22" s="18"/>
    </row>
    <row r="23" spans="1:11" x14ac:dyDescent="0.3">
      <c r="A23" s="9" t="s">
        <v>15</v>
      </c>
      <c r="B23">
        <v>2.8010000000000002</v>
      </c>
      <c r="C23">
        <v>3.0550000000000002</v>
      </c>
      <c r="D23" s="15">
        <v>0.93700000000000006</v>
      </c>
      <c r="E23" s="15">
        <v>2.8849999999999998</v>
      </c>
      <c r="F23" s="15">
        <v>0.72299999999999998</v>
      </c>
      <c r="G23" s="15"/>
      <c r="H23" s="15"/>
      <c r="I23" s="15"/>
      <c r="J23" s="15"/>
      <c r="K23" s="15"/>
    </row>
    <row r="24" spans="1:11" x14ac:dyDescent="0.3">
      <c r="A24" s="9" t="s">
        <v>16</v>
      </c>
      <c r="B24">
        <v>2.726</v>
      </c>
      <c r="C24">
        <v>2.7349999999999999</v>
      </c>
      <c r="D24" s="15">
        <v>2.8039999999999998</v>
      </c>
      <c r="E24" s="15">
        <v>2.7490000000000001</v>
      </c>
      <c r="F24" s="15">
        <v>0.88400000000000001</v>
      </c>
      <c r="G24" s="15"/>
      <c r="H24" s="15"/>
      <c r="I24" s="15"/>
      <c r="J24" s="15"/>
      <c r="K24" s="15"/>
    </row>
    <row r="25" spans="1:11" x14ac:dyDescent="0.3">
      <c r="A25" s="9" t="s">
        <v>17</v>
      </c>
      <c r="B25">
        <v>2.8220000000000001</v>
      </c>
      <c r="D25" s="15"/>
      <c r="E25" s="15">
        <v>0.71499999999999997</v>
      </c>
      <c r="F25" s="15">
        <v>2.379</v>
      </c>
      <c r="G25" s="15"/>
      <c r="H25" s="15"/>
      <c r="I25" s="15"/>
      <c r="J25" s="15"/>
      <c r="K25" s="15"/>
    </row>
    <row r="26" spans="1:11" x14ac:dyDescent="0.3">
      <c r="D26" s="15"/>
      <c r="E26" s="15"/>
      <c r="F26" s="15"/>
      <c r="G26" s="15"/>
      <c r="H26" s="15"/>
      <c r="I26" s="15"/>
      <c r="J26" s="15"/>
      <c r="K26" s="15"/>
    </row>
    <row r="27" spans="1:11" ht="15.5" x14ac:dyDescent="0.3">
      <c r="A27" s="11" t="s">
        <v>19</v>
      </c>
      <c r="D27" s="15"/>
      <c r="E27" s="15"/>
      <c r="F27" s="15"/>
      <c r="G27" s="19"/>
      <c r="H27" s="19"/>
      <c r="I27" s="19"/>
      <c r="J27" s="15"/>
      <c r="K27" s="15"/>
    </row>
    <row r="28" spans="1:11" x14ac:dyDescent="0.3">
      <c r="A28" s="9" t="s">
        <v>9</v>
      </c>
      <c r="B28" s="7">
        <f>20.128*B20^4-109.46*B20^3+185*B20^2-33.656*B20+6.6191</f>
        <v>4.9969468917716489</v>
      </c>
      <c r="C28" s="7">
        <f>20.128*C20^4-109.46*C20^3+185*C20^2-33.656*C20+6.6191</f>
        <v>4.999063077869569</v>
      </c>
      <c r="D28" s="20"/>
      <c r="E28" s="20">
        <f>20.128*E20^4-109.46*E20^3+185*E20^2-33.656*E20+6.6191</f>
        <v>5.004794767269888</v>
      </c>
      <c r="F28" s="20">
        <f>20.128*F20^4-109.46*F20^3+185*F20^2-33.656*F20+6.6191</f>
        <v>5.0287935716800005</v>
      </c>
      <c r="G28" s="20"/>
      <c r="H28" s="20"/>
      <c r="I28" s="20"/>
      <c r="J28" s="15"/>
      <c r="K28" s="15"/>
    </row>
    <row r="29" spans="1:11" ht="16" x14ac:dyDescent="0.35">
      <c r="A29" s="10" t="s">
        <v>13</v>
      </c>
      <c r="B29" s="7">
        <f t="shared" ref="B29:F33" si="0">20.128*B21^4-109.46*B21^3+185*B21^2-33.656*B21+6.6191</f>
        <v>164.30424497940709</v>
      </c>
      <c r="C29" s="7">
        <f t="shared" si="0"/>
        <v>260.74594621523869</v>
      </c>
      <c r="D29" s="20">
        <f t="shared" si="0"/>
        <v>214.83144302958854</v>
      </c>
      <c r="E29" s="20">
        <f t="shared" si="0"/>
        <v>272.11523088889737</v>
      </c>
      <c r="F29" s="20">
        <f t="shared" si="0"/>
        <v>89.617179677279807</v>
      </c>
      <c r="G29" s="20"/>
      <c r="H29" s="20"/>
      <c r="I29" s="20"/>
      <c r="J29" s="15"/>
      <c r="K29" s="15"/>
    </row>
    <row r="30" spans="1:11" x14ac:dyDescent="0.3">
      <c r="A30" s="9" t="s">
        <v>14</v>
      </c>
      <c r="B30" s="7">
        <f t="shared" si="0"/>
        <v>297.89265987907658</v>
      </c>
      <c r="C30" s="7">
        <f t="shared" si="0"/>
        <v>178.03721939088015</v>
      </c>
      <c r="D30" s="20">
        <f>(20.128*D22^4-109.46*D22^3+185*D22^2-33.656*D22+6.6191)*2</f>
        <v>241.18851191296031</v>
      </c>
      <c r="E30" s="20">
        <f>20.128*E22^4-109.46*E22^3+185*E22^2-33.656*E22+6.6191</f>
        <v>179.58116480000029</v>
      </c>
      <c r="F30" s="20">
        <f t="shared" si="0"/>
        <v>134.44383853968</v>
      </c>
      <c r="G30" s="20"/>
      <c r="H30" s="20"/>
      <c r="I30" s="20"/>
      <c r="J30" s="15"/>
      <c r="K30" s="15"/>
    </row>
    <row r="31" spans="1:11" x14ac:dyDescent="0.3">
      <c r="A31" s="9" t="s">
        <v>15</v>
      </c>
      <c r="B31" s="7">
        <f t="shared" si="0"/>
        <v>197.29143349711407</v>
      </c>
      <c r="C31" s="7">
        <f t="shared" si="0"/>
        <v>262.69988362828042</v>
      </c>
      <c r="D31" s="20">
        <f>(20.128*D23^4-109.46*D23^3+185*D23^2-33.656*D23+6.6191)*2</f>
        <v>125.94984081631003</v>
      </c>
      <c r="E31" s="20">
        <f t="shared" si="0"/>
        <v>215.29828901327966</v>
      </c>
      <c r="F31" s="20">
        <f t="shared" si="0"/>
        <v>43.122011072752457</v>
      </c>
      <c r="G31" s="20"/>
      <c r="H31" s="20"/>
      <c r="I31" s="20"/>
      <c r="J31" s="15"/>
      <c r="K31" s="15"/>
    </row>
    <row r="32" spans="1:11" x14ac:dyDescent="0.3">
      <c r="A32" s="9" t="s">
        <v>16</v>
      </c>
      <c r="B32" s="7">
        <f t="shared" si="0"/>
        <v>183.76438009683557</v>
      </c>
      <c r="C32" s="7">
        <f t="shared" si="0"/>
        <v>185.27082111947965</v>
      </c>
      <c r="D32" s="20">
        <f t="shared" si="0"/>
        <v>197.88035883738308</v>
      </c>
      <c r="E32" s="20">
        <f t="shared" si="0"/>
        <v>187.67561440107207</v>
      </c>
      <c r="F32" s="20">
        <f t="shared" si="0"/>
        <v>58.112446200311837</v>
      </c>
      <c r="G32" s="20"/>
      <c r="H32" s="20"/>
      <c r="I32" s="20"/>
      <c r="J32" s="15"/>
      <c r="K32" s="15"/>
    </row>
    <row r="33" spans="1:9" x14ac:dyDescent="0.3">
      <c r="A33" s="9" t="s">
        <v>17</v>
      </c>
      <c r="B33" s="7">
        <f t="shared" si="0"/>
        <v>201.49537017607787</v>
      </c>
      <c r="C33" s="7">
        <f t="shared" si="0"/>
        <v>6.6191000000000004</v>
      </c>
      <c r="D33" s="7">
        <f t="shared" si="0"/>
        <v>6.6191000000000004</v>
      </c>
      <c r="E33" s="7">
        <f t="shared" si="0"/>
        <v>42.381695663080009</v>
      </c>
      <c r="F33" s="7">
        <f t="shared" si="0"/>
        <v>144.51508373453672</v>
      </c>
      <c r="G33" s="7"/>
      <c r="H33" s="7"/>
      <c r="I33" s="7"/>
    </row>
  </sheetData>
  <mergeCells count="1">
    <mergeCell ref="H21:K22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TNF-α</vt:lpstr>
      <vt:lpstr>IFN-γ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2022-01-22T02:40:09Z</dcterms:modified>
</cp:coreProperties>
</file>